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Urenstaat" sheetId="1" state="visible" r:id="rId1"/>
    <sheet name="Toelichting" sheetId="2" state="visible" r:id="rId2"/>
  </sheets>
  <definedNames/>
  <calcPr calcId="124519" fullCalcOnLoad="1"/>
</workbook>
</file>

<file path=xl/styles.xml><?xml version="1.0" encoding="utf-8"?>
<styleSheet xmlns="http://schemas.openxmlformats.org/spreadsheetml/2006/main">
  <numFmts count="2">
    <numFmt numFmtId="164" formatCode="dd-mm-yyyy"/>
    <numFmt numFmtId="165" formatCode="hh:mm"/>
  </numFmts>
  <fonts count="10">
    <font>
      <name val="Calibri"/>
      <family val="2"/>
      <color theme="1"/>
      <sz val="11"/>
      <scheme val="minor"/>
    </font>
    <font>
      <name val="Arial"/>
      <b val="1"/>
      <color rgb="001F5FBF"/>
      <sz val="16"/>
    </font>
    <font>
      <name val="Arial"/>
      <color rgb="005B6472"/>
      <sz val="9"/>
    </font>
    <font>
      <name val="Arial"/>
      <b val="1"/>
      <color rgb="001A1D23"/>
      <sz val="10"/>
    </font>
    <font>
      <name val="Arial"/>
      <color rgb="001A1D23"/>
      <sz val="10"/>
    </font>
    <font>
      <name val="Arial"/>
      <i val="1"/>
      <color rgb="005B6472"/>
      <sz val="9"/>
    </font>
    <font>
      <name val="Arial"/>
      <b val="1"/>
      <color rgb="001A1D23"/>
      <sz val="9"/>
    </font>
    <font>
      <name val="Arial"/>
      <b val="1"/>
      <color rgb="001F5FBF"/>
      <sz val="12"/>
    </font>
    <font>
      <name val="Arial"/>
      <b val="1"/>
      <color rgb="001A1D23"/>
      <sz val="11"/>
    </font>
    <font>
      <name val="Arial"/>
      <b val="1"/>
      <color rgb="005B6472"/>
      <sz val="10"/>
    </font>
  </fonts>
  <fills count="5">
    <fill>
      <patternFill/>
    </fill>
    <fill>
      <patternFill patternType="gray125"/>
    </fill>
    <fill>
      <patternFill patternType="solid">
        <fgColor rgb="00FFF7D6"/>
      </patternFill>
    </fill>
    <fill>
      <patternFill patternType="solid">
        <fgColor rgb="00EDF1F7"/>
      </patternFill>
    </fill>
    <fill>
      <patternFill patternType="solid">
        <fgColor rgb="00F7F9FC"/>
      </patternFill>
    </fill>
  </fills>
  <borders count="2">
    <border>
      <left/>
      <right/>
      <top/>
      <bottom/>
      <diagonal/>
    </border>
    <border>
      <left style="thin">
        <color rgb="00C9D2E0"/>
      </left>
      <right style="thin">
        <color rgb="00C9D2E0"/>
      </right>
      <top style="thin">
        <color rgb="00C9D2E0"/>
      </top>
      <bottom style="thin">
        <color rgb="00C9D2E0"/>
      </bottom>
    </border>
  </borders>
  <cellStyleXfs count="1">
    <xf numFmtId="0" fontId="0" fillId="0" borderId="0"/>
  </cellStyleXfs>
  <cellXfs count="2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pivotButton="0" quotePrefix="0" xfId="0"/>
    <xf numFmtId="164" fontId="4" fillId="2" borderId="1" pivotButton="0" quotePrefix="0" xfId="0"/>
    <xf numFmtId="0" fontId="5" fillId="0" borderId="0" pivotButton="0" quotePrefix="0" xfId="0"/>
    <xf numFmtId="0" fontId="6" fillId="3" borderId="1" applyAlignment="1" pivotButton="0" quotePrefix="0" xfId="0">
      <alignment horizontal="center" vertical="center" wrapText="1"/>
    </xf>
    <xf numFmtId="164" fontId="4" fillId="4" borderId="1" pivotButton="0" quotePrefix="0" xfId="0"/>
    <xf numFmtId="0" fontId="4" fillId="4" borderId="1" pivotButton="0" quotePrefix="0" xfId="0"/>
    <xf numFmtId="165" fontId="4" fillId="2" borderId="1" pivotButton="0" quotePrefix="0" xfId="0"/>
    <xf numFmtId="1" fontId="4" fillId="2" borderId="1" pivotButton="0" quotePrefix="0" xfId="0"/>
    <xf numFmtId="2" fontId="4" fillId="4" borderId="1" pivotButton="0" quotePrefix="0" xfId="0"/>
    <xf numFmtId="164" fontId="4" fillId="0" borderId="1" pivotButton="0" quotePrefix="0" xfId="0"/>
    <xf numFmtId="0" fontId="4" fillId="0" borderId="1" pivotButton="0" quotePrefix="0" xfId="0"/>
    <xf numFmtId="2" fontId="4" fillId="0" borderId="1" pivotButton="0" quotePrefix="0" xfId="0"/>
    <xf numFmtId="0" fontId="7" fillId="0" borderId="0" pivotButton="0" quotePrefix="0" xfId="0"/>
    <xf numFmtId="1" fontId="4" fillId="0" borderId="1" pivotButton="0" quotePrefix="0" xfId="0"/>
    <xf numFmtId="0" fontId="8" fillId="0" borderId="0" pivotButton="0" quotePrefix="0" xfId="0"/>
    <xf numFmtId="0" fontId="6" fillId="3" borderId="1" pivotButton="0" quotePrefix="0" xfId="0"/>
    <xf numFmtId="0" fontId="7" fillId="0" borderId="0" applyAlignment="1" pivotButton="0" quotePrefix="0" xfId="0">
      <alignment vertical="top" wrapText="1"/>
    </xf>
    <xf numFmtId="0" fontId="4" fillId="0" borderId="0" applyAlignment="1" pivotButton="0" quotePrefix="0" xfId="0">
      <alignment vertical="top" wrapText="1"/>
    </xf>
    <xf numFmtId="0" fontId="9"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comments/comment1.xml><?xml version="1.0" encoding="utf-8"?>
<comments xmlns="http://schemas.openxmlformats.org/spreadsheetml/2006/main">
  <authors>
    <author>Celtucom</author>
  </authors>
  <commentList>
    <comment ref="C6" authorId="0" shapeId="0">
      <text>
        <t>Vul hier de eerste dag van de maand in. De datums en dagnamen hieronder vullen zichzelf, en stoppen vanzelf aan het eind van de maand.</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sheet1.xml><?xml version="1.0" encoding="utf-8"?>
<worksheet xmlns="http://schemas.openxmlformats.org/spreadsheetml/2006/main">
  <sheetPr>
    <outlinePr summaryBelow="1" summaryRight="1"/>
    <pageSetUpPr/>
  </sheetPr>
  <dimension ref="A1:K64"/>
  <sheetViews>
    <sheetView showGridLines="0" workbookViewId="0">
      <pane ySplit="9" topLeftCell="A10" activePane="bottomLeft" state="frozen"/>
      <selection pane="bottomLeft" activeCell="A1" sqref="A1"/>
    </sheetView>
  </sheetViews>
  <sheetFormatPr baseColWidth="8" defaultRowHeight="15"/>
  <cols>
    <col width="12" customWidth="1" min="1" max="1"/>
    <col width="12" customWidth="1" min="2" max="2"/>
    <col width="5" customWidth="1" min="3" max="3"/>
    <col width="9" customWidth="1" min="4" max="4"/>
    <col width="9" customWidth="1" min="5" max="5"/>
    <col width="12" customWidth="1" min="6" max="6"/>
    <col width="14" customWidth="1" min="7" max="7"/>
    <col width="16" customWidth="1" min="8" max="8"/>
    <col width="14" customWidth="1" min="9" max="9"/>
    <col width="22" customWidth="1" min="10" max="10"/>
    <col width="26" customWidth="1" min="11" max="11"/>
  </cols>
  <sheetData>
    <row r="1">
      <c r="A1" s="1" t="inlineStr">
        <is>
          <t>Urenstaat</t>
        </is>
      </c>
    </row>
    <row r="2">
      <c r="A2" s="2" t="inlineStr">
        <is>
          <t>Registratie van arbeids- en rusttijden per medewerker, per maand.</t>
        </is>
      </c>
    </row>
    <row r="4">
      <c r="A4" s="3" t="inlineStr">
        <is>
          <t>Medewerker</t>
        </is>
      </c>
      <c r="C4" s="4" t="n"/>
    </row>
    <row r="5">
      <c r="A5" s="3" t="inlineStr">
        <is>
          <t>Werkgever</t>
        </is>
      </c>
      <c r="C5" s="4" t="n"/>
    </row>
    <row r="6">
      <c r="A6" s="3" t="inlineStr">
        <is>
          <t>Eerste dag van de maand</t>
        </is>
      </c>
      <c r="C6" s="5" t="inlineStr">
        <is>
          <t>2026-10-01</t>
        </is>
      </c>
      <c r="D6" s="6" t="inlineStr">
        <is>
          <t>← vul deze datum in, de rest vult zichzelf</t>
        </is>
      </c>
    </row>
    <row r="7">
      <c r="A7" s="6" t="inlineStr">
        <is>
          <t>Geel = zelf invullen. Wit met formule = niet aanpassen.</t>
        </is>
      </c>
    </row>
    <row r="9" ht="30" customHeight="1">
      <c r="A9" s="7" t="inlineStr">
        <is>
          <t>Datum</t>
        </is>
      </c>
      <c r="B9" s="7" t="inlineStr">
        <is>
          <t>Dag</t>
        </is>
      </c>
      <c r="C9" s="7" t="inlineStr">
        <is>
          <t>Wk</t>
        </is>
      </c>
      <c r="D9" s="7" t="inlineStr">
        <is>
          <t>Begin</t>
        </is>
      </c>
      <c r="E9" s="7" t="inlineStr">
        <is>
          <t>Einde</t>
        </is>
      </c>
      <c r="F9" s="7" t="inlineStr">
        <is>
          <t>Pauze (min)</t>
        </is>
      </c>
      <c r="G9" s="7" t="inlineStr">
        <is>
          <t>Gewerkte uren</t>
        </is>
      </c>
      <c r="H9" s="7" t="inlineStr">
        <is>
          <t>Rust sinds vorige dienst (uren)</t>
        </is>
      </c>
      <c r="I9" s="7" t="inlineStr">
        <is>
          <t>Soort</t>
        </is>
      </c>
      <c r="J9" s="7" t="inlineStr">
        <is>
          <t>Project of locatie</t>
        </is>
      </c>
      <c r="K9" s="7" t="inlineStr">
        <is>
          <t>Opmerking</t>
        </is>
      </c>
    </row>
    <row r="10">
      <c r="A10" s="8">
        <f>IF($C$6="","",$C$6)</f>
        <v/>
      </c>
      <c r="B10" s="9">
        <f>IF(A10="","",CHOOSE(WEEKDAY(A10,2),"maandag","dinsdag","woensdag","donderdag","vrijdag","zaterdag","zondag"))</f>
        <v/>
      </c>
      <c r="C10" s="9">
        <f>IF(A10="","",WEEKNUM(A10,2))</f>
        <v/>
      </c>
      <c r="D10" s="10" t="n"/>
      <c r="E10" s="10" t="n"/>
      <c r="F10" s="11" t="n"/>
      <c r="G10" s="12">
        <f>IF(OR(D10="",E10=""),"",ROUND((E10-D10+IF(E10&lt;D10,1,0))*24-N(F10)/60,2))</f>
        <v/>
      </c>
      <c r="H10" s="12">
        <f>""</f>
        <v/>
      </c>
      <c r="I10" s="4" t="n"/>
      <c r="J10" s="4" t="n"/>
      <c r="K10" s="4" t="n"/>
    </row>
    <row r="11">
      <c r="A11" s="13">
        <f>IF(A10="","",IF(MONTH(A10+1)=MONTH($C$6),A10+1,""))</f>
        <v/>
      </c>
      <c r="B11" s="14">
        <f>IF(A11="","",CHOOSE(WEEKDAY(A11,2),"maandag","dinsdag","woensdag","donderdag","vrijdag","zaterdag","zondag"))</f>
        <v/>
      </c>
      <c r="C11" s="14">
        <f>IF(A11="","",WEEKNUM(A11,2))</f>
        <v/>
      </c>
      <c r="D11" s="10" t="n"/>
      <c r="E11" s="10" t="n"/>
      <c r="F11" s="11" t="n"/>
      <c r="G11" s="15">
        <f>IF(OR(D11="",E11=""),"",ROUND((E11-D11+IF(E11&lt;D11,1,0))*24-N(F11)/60,2))</f>
        <v/>
      </c>
      <c r="H11" s="15">
        <f>IF(OR(D11="",E10=""),"",ROUND(((A11+D11)-(A10+E10+IF(E10&lt;D10,1,0)))*24,2))</f>
        <v/>
      </c>
      <c r="I11" s="4" t="n"/>
      <c r="J11" s="4" t="n"/>
      <c r="K11" s="4" t="n"/>
    </row>
    <row r="12">
      <c r="A12" s="8">
        <f>IF(A11="","",IF(MONTH(A11+1)=MONTH($C$6),A11+1,""))</f>
        <v/>
      </c>
      <c r="B12" s="9">
        <f>IF(A12="","",CHOOSE(WEEKDAY(A12,2),"maandag","dinsdag","woensdag","donderdag","vrijdag","zaterdag","zondag"))</f>
        <v/>
      </c>
      <c r="C12" s="9">
        <f>IF(A12="","",WEEKNUM(A12,2))</f>
        <v/>
      </c>
      <c r="D12" s="10" t="n"/>
      <c r="E12" s="10" t="n"/>
      <c r="F12" s="11" t="n"/>
      <c r="G12" s="12">
        <f>IF(OR(D12="",E12=""),"",ROUND((E12-D12+IF(E12&lt;D12,1,0))*24-N(F12)/60,2))</f>
        <v/>
      </c>
      <c r="H12" s="12">
        <f>IF(OR(D12="",E11=""),"",ROUND(((A12+D12)-(A11+E11+IF(E11&lt;D11,1,0)))*24,2))</f>
        <v/>
      </c>
      <c r="I12" s="4" t="n"/>
      <c r="J12" s="4" t="n"/>
      <c r="K12" s="4" t="n"/>
    </row>
    <row r="13">
      <c r="A13" s="13">
        <f>IF(A12="","",IF(MONTH(A12+1)=MONTH($C$6),A12+1,""))</f>
        <v/>
      </c>
      <c r="B13" s="14">
        <f>IF(A13="","",CHOOSE(WEEKDAY(A13,2),"maandag","dinsdag","woensdag","donderdag","vrijdag","zaterdag","zondag"))</f>
        <v/>
      </c>
      <c r="C13" s="14">
        <f>IF(A13="","",WEEKNUM(A13,2))</f>
        <v/>
      </c>
      <c r="D13" s="10" t="n"/>
      <c r="E13" s="10" t="n"/>
      <c r="F13" s="11" t="n"/>
      <c r="G13" s="15">
        <f>IF(OR(D13="",E13=""),"",ROUND((E13-D13+IF(E13&lt;D13,1,0))*24-N(F13)/60,2))</f>
        <v/>
      </c>
      <c r="H13" s="15">
        <f>IF(OR(D13="",E12=""),"",ROUND(((A13+D13)-(A12+E12+IF(E12&lt;D12,1,0)))*24,2))</f>
        <v/>
      </c>
      <c r="I13" s="4" t="n"/>
      <c r="J13" s="4" t="n"/>
      <c r="K13" s="4" t="n"/>
    </row>
    <row r="14">
      <c r="A14" s="8">
        <f>IF(A13="","",IF(MONTH(A13+1)=MONTH($C$6),A13+1,""))</f>
        <v/>
      </c>
      <c r="B14" s="9">
        <f>IF(A14="","",CHOOSE(WEEKDAY(A14,2),"maandag","dinsdag","woensdag","donderdag","vrijdag","zaterdag","zondag"))</f>
        <v/>
      </c>
      <c r="C14" s="9">
        <f>IF(A14="","",WEEKNUM(A14,2))</f>
        <v/>
      </c>
      <c r="D14" s="10" t="n"/>
      <c r="E14" s="10" t="n"/>
      <c r="F14" s="11" t="n"/>
      <c r="G14" s="12">
        <f>IF(OR(D14="",E14=""),"",ROUND((E14-D14+IF(E14&lt;D14,1,0))*24-N(F14)/60,2))</f>
        <v/>
      </c>
      <c r="H14" s="12">
        <f>IF(OR(D14="",E13=""),"",ROUND(((A14+D14)-(A13+E13+IF(E13&lt;D13,1,0)))*24,2))</f>
        <v/>
      </c>
      <c r="I14" s="4" t="n"/>
      <c r="J14" s="4" t="n"/>
      <c r="K14" s="4" t="n"/>
    </row>
    <row r="15">
      <c r="A15" s="13">
        <f>IF(A14="","",IF(MONTH(A14+1)=MONTH($C$6),A14+1,""))</f>
        <v/>
      </c>
      <c r="B15" s="14">
        <f>IF(A15="","",CHOOSE(WEEKDAY(A15,2),"maandag","dinsdag","woensdag","donderdag","vrijdag","zaterdag","zondag"))</f>
        <v/>
      </c>
      <c r="C15" s="14">
        <f>IF(A15="","",WEEKNUM(A15,2))</f>
        <v/>
      </c>
      <c r="D15" s="10" t="n"/>
      <c r="E15" s="10" t="n"/>
      <c r="F15" s="11" t="n"/>
      <c r="G15" s="15">
        <f>IF(OR(D15="",E15=""),"",ROUND((E15-D15+IF(E15&lt;D15,1,0))*24-N(F15)/60,2))</f>
        <v/>
      </c>
      <c r="H15" s="15">
        <f>IF(OR(D15="",E14=""),"",ROUND(((A15+D15)-(A14+E14+IF(E14&lt;D14,1,0)))*24,2))</f>
        <v/>
      </c>
      <c r="I15" s="4" t="n"/>
      <c r="J15" s="4" t="n"/>
      <c r="K15" s="4" t="n"/>
    </row>
    <row r="16">
      <c r="A16" s="8">
        <f>IF(A15="","",IF(MONTH(A15+1)=MONTH($C$6),A15+1,""))</f>
        <v/>
      </c>
      <c r="B16" s="9">
        <f>IF(A16="","",CHOOSE(WEEKDAY(A16,2),"maandag","dinsdag","woensdag","donderdag","vrijdag","zaterdag","zondag"))</f>
        <v/>
      </c>
      <c r="C16" s="9">
        <f>IF(A16="","",WEEKNUM(A16,2))</f>
        <v/>
      </c>
      <c r="D16" s="10" t="n"/>
      <c r="E16" s="10" t="n"/>
      <c r="F16" s="11" t="n"/>
      <c r="G16" s="12">
        <f>IF(OR(D16="",E16=""),"",ROUND((E16-D16+IF(E16&lt;D16,1,0))*24-N(F16)/60,2))</f>
        <v/>
      </c>
      <c r="H16" s="12">
        <f>IF(OR(D16="",E15=""),"",ROUND(((A16+D16)-(A15+E15+IF(E15&lt;D15,1,0)))*24,2))</f>
        <v/>
      </c>
      <c r="I16" s="4" t="n"/>
      <c r="J16" s="4" t="n"/>
      <c r="K16" s="4" t="n"/>
    </row>
    <row r="17">
      <c r="A17" s="13">
        <f>IF(A16="","",IF(MONTH(A16+1)=MONTH($C$6),A16+1,""))</f>
        <v/>
      </c>
      <c r="B17" s="14">
        <f>IF(A17="","",CHOOSE(WEEKDAY(A17,2),"maandag","dinsdag","woensdag","donderdag","vrijdag","zaterdag","zondag"))</f>
        <v/>
      </c>
      <c r="C17" s="14">
        <f>IF(A17="","",WEEKNUM(A17,2))</f>
        <v/>
      </c>
      <c r="D17" s="10" t="n"/>
      <c r="E17" s="10" t="n"/>
      <c r="F17" s="11" t="n"/>
      <c r="G17" s="15">
        <f>IF(OR(D17="",E17=""),"",ROUND((E17-D17+IF(E17&lt;D17,1,0))*24-N(F17)/60,2))</f>
        <v/>
      </c>
      <c r="H17" s="15">
        <f>IF(OR(D17="",E16=""),"",ROUND(((A17+D17)-(A16+E16+IF(E16&lt;D16,1,0)))*24,2))</f>
        <v/>
      </c>
      <c r="I17" s="4" t="n"/>
      <c r="J17" s="4" t="n"/>
      <c r="K17" s="4" t="n"/>
    </row>
    <row r="18">
      <c r="A18" s="8">
        <f>IF(A17="","",IF(MONTH(A17+1)=MONTH($C$6),A17+1,""))</f>
        <v/>
      </c>
      <c r="B18" s="9">
        <f>IF(A18="","",CHOOSE(WEEKDAY(A18,2),"maandag","dinsdag","woensdag","donderdag","vrijdag","zaterdag","zondag"))</f>
        <v/>
      </c>
      <c r="C18" s="9">
        <f>IF(A18="","",WEEKNUM(A18,2))</f>
        <v/>
      </c>
      <c r="D18" s="10" t="n"/>
      <c r="E18" s="10" t="n"/>
      <c r="F18" s="11" t="n"/>
      <c r="G18" s="12">
        <f>IF(OR(D18="",E18=""),"",ROUND((E18-D18+IF(E18&lt;D18,1,0))*24-N(F18)/60,2))</f>
        <v/>
      </c>
      <c r="H18" s="12">
        <f>IF(OR(D18="",E17=""),"",ROUND(((A18+D18)-(A17+E17+IF(E17&lt;D17,1,0)))*24,2))</f>
        <v/>
      </c>
      <c r="I18" s="4" t="n"/>
      <c r="J18" s="4" t="n"/>
      <c r="K18" s="4" t="n"/>
    </row>
    <row r="19">
      <c r="A19" s="13">
        <f>IF(A18="","",IF(MONTH(A18+1)=MONTH($C$6),A18+1,""))</f>
        <v/>
      </c>
      <c r="B19" s="14">
        <f>IF(A19="","",CHOOSE(WEEKDAY(A19,2),"maandag","dinsdag","woensdag","donderdag","vrijdag","zaterdag","zondag"))</f>
        <v/>
      </c>
      <c r="C19" s="14">
        <f>IF(A19="","",WEEKNUM(A19,2))</f>
        <v/>
      </c>
      <c r="D19" s="10" t="n"/>
      <c r="E19" s="10" t="n"/>
      <c r="F19" s="11" t="n"/>
      <c r="G19" s="15">
        <f>IF(OR(D19="",E19=""),"",ROUND((E19-D19+IF(E19&lt;D19,1,0))*24-N(F19)/60,2))</f>
        <v/>
      </c>
      <c r="H19" s="15">
        <f>IF(OR(D19="",E18=""),"",ROUND(((A19+D19)-(A18+E18+IF(E18&lt;D18,1,0)))*24,2))</f>
        <v/>
      </c>
      <c r="I19" s="4" t="n"/>
      <c r="J19" s="4" t="n"/>
      <c r="K19" s="4" t="n"/>
    </row>
    <row r="20">
      <c r="A20" s="8">
        <f>IF(A19="","",IF(MONTH(A19+1)=MONTH($C$6),A19+1,""))</f>
        <v/>
      </c>
      <c r="B20" s="9">
        <f>IF(A20="","",CHOOSE(WEEKDAY(A20,2),"maandag","dinsdag","woensdag","donderdag","vrijdag","zaterdag","zondag"))</f>
        <v/>
      </c>
      <c r="C20" s="9">
        <f>IF(A20="","",WEEKNUM(A20,2))</f>
        <v/>
      </c>
      <c r="D20" s="10" t="n"/>
      <c r="E20" s="10" t="n"/>
      <c r="F20" s="11" t="n"/>
      <c r="G20" s="12">
        <f>IF(OR(D20="",E20=""),"",ROUND((E20-D20+IF(E20&lt;D20,1,0))*24-N(F20)/60,2))</f>
        <v/>
      </c>
      <c r="H20" s="12">
        <f>IF(OR(D20="",E19=""),"",ROUND(((A20+D20)-(A19+E19+IF(E19&lt;D19,1,0)))*24,2))</f>
        <v/>
      </c>
      <c r="I20" s="4" t="n"/>
      <c r="J20" s="4" t="n"/>
      <c r="K20" s="4" t="n"/>
    </row>
    <row r="21">
      <c r="A21" s="13">
        <f>IF(A20="","",IF(MONTH(A20+1)=MONTH($C$6),A20+1,""))</f>
        <v/>
      </c>
      <c r="B21" s="14">
        <f>IF(A21="","",CHOOSE(WEEKDAY(A21,2),"maandag","dinsdag","woensdag","donderdag","vrijdag","zaterdag","zondag"))</f>
        <v/>
      </c>
      <c r="C21" s="14">
        <f>IF(A21="","",WEEKNUM(A21,2))</f>
        <v/>
      </c>
      <c r="D21" s="10" t="n"/>
      <c r="E21" s="10" t="n"/>
      <c r="F21" s="11" t="n"/>
      <c r="G21" s="15">
        <f>IF(OR(D21="",E21=""),"",ROUND((E21-D21+IF(E21&lt;D21,1,0))*24-N(F21)/60,2))</f>
        <v/>
      </c>
      <c r="H21" s="15">
        <f>IF(OR(D21="",E20=""),"",ROUND(((A21+D21)-(A20+E20+IF(E20&lt;D20,1,0)))*24,2))</f>
        <v/>
      </c>
      <c r="I21" s="4" t="n"/>
      <c r="J21" s="4" t="n"/>
      <c r="K21" s="4" t="n"/>
    </row>
    <row r="22">
      <c r="A22" s="8">
        <f>IF(A21="","",IF(MONTH(A21+1)=MONTH($C$6),A21+1,""))</f>
        <v/>
      </c>
      <c r="B22" s="9">
        <f>IF(A22="","",CHOOSE(WEEKDAY(A22,2),"maandag","dinsdag","woensdag","donderdag","vrijdag","zaterdag","zondag"))</f>
        <v/>
      </c>
      <c r="C22" s="9">
        <f>IF(A22="","",WEEKNUM(A22,2))</f>
        <v/>
      </c>
      <c r="D22" s="10" t="n"/>
      <c r="E22" s="10" t="n"/>
      <c r="F22" s="11" t="n"/>
      <c r="G22" s="12">
        <f>IF(OR(D22="",E22=""),"",ROUND((E22-D22+IF(E22&lt;D22,1,0))*24-N(F22)/60,2))</f>
        <v/>
      </c>
      <c r="H22" s="12">
        <f>IF(OR(D22="",E21=""),"",ROUND(((A22+D22)-(A21+E21+IF(E21&lt;D21,1,0)))*24,2))</f>
        <v/>
      </c>
      <c r="I22" s="4" t="n"/>
      <c r="J22" s="4" t="n"/>
      <c r="K22" s="4" t="n"/>
    </row>
    <row r="23">
      <c r="A23" s="13">
        <f>IF(A22="","",IF(MONTH(A22+1)=MONTH($C$6),A22+1,""))</f>
        <v/>
      </c>
      <c r="B23" s="14">
        <f>IF(A23="","",CHOOSE(WEEKDAY(A23,2),"maandag","dinsdag","woensdag","donderdag","vrijdag","zaterdag","zondag"))</f>
        <v/>
      </c>
      <c r="C23" s="14">
        <f>IF(A23="","",WEEKNUM(A23,2))</f>
        <v/>
      </c>
      <c r="D23" s="10" t="n"/>
      <c r="E23" s="10" t="n"/>
      <c r="F23" s="11" t="n"/>
      <c r="G23" s="15">
        <f>IF(OR(D23="",E23=""),"",ROUND((E23-D23+IF(E23&lt;D23,1,0))*24-N(F23)/60,2))</f>
        <v/>
      </c>
      <c r="H23" s="15">
        <f>IF(OR(D23="",E22=""),"",ROUND(((A23+D23)-(A22+E22+IF(E22&lt;D22,1,0)))*24,2))</f>
        <v/>
      </c>
      <c r="I23" s="4" t="n"/>
      <c r="J23" s="4" t="n"/>
      <c r="K23" s="4" t="n"/>
    </row>
    <row r="24">
      <c r="A24" s="8">
        <f>IF(A23="","",IF(MONTH(A23+1)=MONTH($C$6),A23+1,""))</f>
        <v/>
      </c>
      <c r="B24" s="9">
        <f>IF(A24="","",CHOOSE(WEEKDAY(A24,2),"maandag","dinsdag","woensdag","donderdag","vrijdag","zaterdag","zondag"))</f>
        <v/>
      </c>
      <c r="C24" s="9">
        <f>IF(A24="","",WEEKNUM(A24,2))</f>
        <v/>
      </c>
      <c r="D24" s="10" t="n"/>
      <c r="E24" s="10" t="n"/>
      <c r="F24" s="11" t="n"/>
      <c r="G24" s="12">
        <f>IF(OR(D24="",E24=""),"",ROUND((E24-D24+IF(E24&lt;D24,1,0))*24-N(F24)/60,2))</f>
        <v/>
      </c>
      <c r="H24" s="12">
        <f>IF(OR(D24="",E23=""),"",ROUND(((A24+D24)-(A23+E23+IF(E23&lt;D23,1,0)))*24,2))</f>
        <v/>
      </c>
      <c r="I24" s="4" t="n"/>
      <c r="J24" s="4" t="n"/>
      <c r="K24" s="4" t="n"/>
    </row>
    <row r="25">
      <c r="A25" s="13">
        <f>IF(A24="","",IF(MONTH(A24+1)=MONTH($C$6),A24+1,""))</f>
        <v/>
      </c>
      <c r="B25" s="14">
        <f>IF(A25="","",CHOOSE(WEEKDAY(A25,2),"maandag","dinsdag","woensdag","donderdag","vrijdag","zaterdag","zondag"))</f>
        <v/>
      </c>
      <c r="C25" s="14">
        <f>IF(A25="","",WEEKNUM(A25,2))</f>
        <v/>
      </c>
      <c r="D25" s="10" t="n"/>
      <c r="E25" s="10" t="n"/>
      <c r="F25" s="11" t="n"/>
      <c r="G25" s="15">
        <f>IF(OR(D25="",E25=""),"",ROUND((E25-D25+IF(E25&lt;D25,1,0))*24-N(F25)/60,2))</f>
        <v/>
      </c>
      <c r="H25" s="15">
        <f>IF(OR(D25="",E24=""),"",ROUND(((A25+D25)-(A24+E24+IF(E24&lt;D24,1,0)))*24,2))</f>
        <v/>
      </c>
      <c r="I25" s="4" t="n"/>
      <c r="J25" s="4" t="n"/>
      <c r="K25" s="4" t="n"/>
    </row>
    <row r="26">
      <c r="A26" s="8">
        <f>IF(A25="","",IF(MONTH(A25+1)=MONTH($C$6),A25+1,""))</f>
        <v/>
      </c>
      <c r="B26" s="9">
        <f>IF(A26="","",CHOOSE(WEEKDAY(A26,2),"maandag","dinsdag","woensdag","donderdag","vrijdag","zaterdag","zondag"))</f>
        <v/>
      </c>
      <c r="C26" s="9">
        <f>IF(A26="","",WEEKNUM(A26,2))</f>
        <v/>
      </c>
      <c r="D26" s="10" t="n"/>
      <c r="E26" s="10" t="n"/>
      <c r="F26" s="11" t="n"/>
      <c r="G26" s="12">
        <f>IF(OR(D26="",E26=""),"",ROUND((E26-D26+IF(E26&lt;D26,1,0))*24-N(F26)/60,2))</f>
        <v/>
      </c>
      <c r="H26" s="12">
        <f>IF(OR(D26="",E25=""),"",ROUND(((A26+D26)-(A25+E25+IF(E25&lt;D25,1,0)))*24,2))</f>
        <v/>
      </c>
      <c r="I26" s="4" t="n"/>
      <c r="J26" s="4" t="n"/>
      <c r="K26" s="4" t="n"/>
    </row>
    <row r="27">
      <c r="A27" s="13">
        <f>IF(A26="","",IF(MONTH(A26+1)=MONTH($C$6),A26+1,""))</f>
        <v/>
      </c>
      <c r="B27" s="14">
        <f>IF(A27="","",CHOOSE(WEEKDAY(A27,2),"maandag","dinsdag","woensdag","donderdag","vrijdag","zaterdag","zondag"))</f>
        <v/>
      </c>
      <c r="C27" s="14">
        <f>IF(A27="","",WEEKNUM(A27,2))</f>
        <v/>
      </c>
      <c r="D27" s="10" t="n"/>
      <c r="E27" s="10" t="n"/>
      <c r="F27" s="11" t="n"/>
      <c r="G27" s="15">
        <f>IF(OR(D27="",E27=""),"",ROUND((E27-D27+IF(E27&lt;D27,1,0))*24-N(F27)/60,2))</f>
        <v/>
      </c>
      <c r="H27" s="15">
        <f>IF(OR(D27="",E26=""),"",ROUND(((A27+D27)-(A26+E26+IF(E26&lt;D26,1,0)))*24,2))</f>
        <v/>
      </c>
      <c r="I27" s="4" t="n"/>
      <c r="J27" s="4" t="n"/>
      <c r="K27" s="4" t="n"/>
    </row>
    <row r="28">
      <c r="A28" s="8">
        <f>IF(A27="","",IF(MONTH(A27+1)=MONTH($C$6),A27+1,""))</f>
        <v/>
      </c>
      <c r="B28" s="9">
        <f>IF(A28="","",CHOOSE(WEEKDAY(A28,2),"maandag","dinsdag","woensdag","donderdag","vrijdag","zaterdag","zondag"))</f>
        <v/>
      </c>
      <c r="C28" s="9">
        <f>IF(A28="","",WEEKNUM(A28,2))</f>
        <v/>
      </c>
      <c r="D28" s="10" t="n"/>
      <c r="E28" s="10" t="n"/>
      <c r="F28" s="11" t="n"/>
      <c r="G28" s="12">
        <f>IF(OR(D28="",E28=""),"",ROUND((E28-D28+IF(E28&lt;D28,1,0))*24-N(F28)/60,2))</f>
        <v/>
      </c>
      <c r="H28" s="12">
        <f>IF(OR(D28="",E27=""),"",ROUND(((A28+D28)-(A27+E27+IF(E27&lt;D27,1,0)))*24,2))</f>
        <v/>
      </c>
      <c r="I28" s="4" t="n"/>
      <c r="J28" s="4" t="n"/>
      <c r="K28" s="4" t="n"/>
    </row>
    <row r="29">
      <c r="A29" s="13">
        <f>IF(A28="","",IF(MONTH(A28+1)=MONTH($C$6),A28+1,""))</f>
        <v/>
      </c>
      <c r="B29" s="14">
        <f>IF(A29="","",CHOOSE(WEEKDAY(A29,2),"maandag","dinsdag","woensdag","donderdag","vrijdag","zaterdag","zondag"))</f>
        <v/>
      </c>
      <c r="C29" s="14">
        <f>IF(A29="","",WEEKNUM(A29,2))</f>
        <v/>
      </c>
      <c r="D29" s="10" t="n"/>
      <c r="E29" s="10" t="n"/>
      <c r="F29" s="11" t="n"/>
      <c r="G29" s="15">
        <f>IF(OR(D29="",E29=""),"",ROUND((E29-D29+IF(E29&lt;D29,1,0))*24-N(F29)/60,2))</f>
        <v/>
      </c>
      <c r="H29" s="15">
        <f>IF(OR(D29="",E28=""),"",ROUND(((A29+D29)-(A28+E28+IF(E28&lt;D28,1,0)))*24,2))</f>
        <v/>
      </c>
      <c r="I29" s="4" t="n"/>
      <c r="J29" s="4" t="n"/>
      <c r="K29" s="4" t="n"/>
    </row>
    <row r="30">
      <c r="A30" s="8">
        <f>IF(A29="","",IF(MONTH(A29+1)=MONTH($C$6),A29+1,""))</f>
        <v/>
      </c>
      <c r="B30" s="9">
        <f>IF(A30="","",CHOOSE(WEEKDAY(A30,2),"maandag","dinsdag","woensdag","donderdag","vrijdag","zaterdag","zondag"))</f>
        <v/>
      </c>
      <c r="C30" s="9">
        <f>IF(A30="","",WEEKNUM(A30,2))</f>
        <v/>
      </c>
      <c r="D30" s="10" t="n"/>
      <c r="E30" s="10" t="n"/>
      <c r="F30" s="11" t="n"/>
      <c r="G30" s="12">
        <f>IF(OR(D30="",E30=""),"",ROUND((E30-D30+IF(E30&lt;D30,1,0))*24-N(F30)/60,2))</f>
        <v/>
      </c>
      <c r="H30" s="12">
        <f>IF(OR(D30="",E29=""),"",ROUND(((A30+D30)-(A29+E29+IF(E29&lt;D29,1,0)))*24,2))</f>
        <v/>
      </c>
      <c r="I30" s="4" t="n"/>
      <c r="J30" s="4" t="n"/>
      <c r="K30" s="4" t="n"/>
    </row>
    <row r="31">
      <c r="A31" s="13">
        <f>IF(A30="","",IF(MONTH(A30+1)=MONTH($C$6),A30+1,""))</f>
        <v/>
      </c>
      <c r="B31" s="14">
        <f>IF(A31="","",CHOOSE(WEEKDAY(A31,2),"maandag","dinsdag","woensdag","donderdag","vrijdag","zaterdag","zondag"))</f>
        <v/>
      </c>
      <c r="C31" s="14">
        <f>IF(A31="","",WEEKNUM(A31,2))</f>
        <v/>
      </c>
      <c r="D31" s="10" t="n"/>
      <c r="E31" s="10" t="n"/>
      <c r="F31" s="11" t="n"/>
      <c r="G31" s="15">
        <f>IF(OR(D31="",E31=""),"",ROUND((E31-D31+IF(E31&lt;D31,1,0))*24-N(F31)/60,2))</f>
        <v/>
      </c>
      <c r="H31" s="15">
        <f>IF(OR(D31="",E30=""),"",ROUND(((A31+D31)-(A30+E30+IF(E30&lt;D30,1,0)))*24,2))</f>
        <v/>
      </c>
      <c r="I31" s="4" t="n"/>
      <c r="J31" s="4" t="n"/>
      <c r="K31" s="4" t="n"/>
    </row>
    <row r="32">
      <c r="A32" s="8">
        <f>IF(A31="","",IF(MONTH(A31+1)=MONTH($C$6),A31+1,""))</f>
        <v/>
      </c>
      <c r="B32" s="9">
        <f>IF(A32="","",CHOOSE(WEEKDAY(A32,2),"maandag","dinsdag","woensdag","donderdag","vrijdag","zaterdag","zondag"))</f>
        <v/>
      </c>
      <c r="C32" s="9">
        <f>IF(A32="","",WEEKNUM(A32,2))</f>
        <v/>
      </c>
      <c r="D32" s="10" t="n"/>
      <c r="E32" s="10" t="n"/>
      <c r="F32" s="11" t="n"/>
      <c r="G32" s="12">
        <f>IF(OR(D32="",E32=""),"",ROUND((E32-D32+IF(E32&lt;D32,1,0))*24-N(F32)/60,2))</f>
        <v/>
      </c>
      <c r="H32" s="12">
        <f>IF(OR(D32="",E31=""),"",ROUND(((A32+D32)-(A31+E31+IF(E31&lt;D31,1,0)))*24,2))</f>
        <v/>
      </c>
      <c r="I32" s="4" t="n"/>
      <c r="J32" s="4" t="n"/>
      <c r="K32" s="4" t="n"/>
    </row>
    <row r="33">
      <c r="A33" s="13">
        <f>IF(A32="","",IF(MONTH(A32+1)=MONTH($C$6),A32+1,""))</f>
        <v/>
      </c>
      <c r="B33" s="14">
        <f>IF(A33="","",CHOOSE(WEEKDAY(A33,2),"maandag","dinsdag","woensdag","donderdag","vrijdag","zaterdag","zondag"))</f>
        <v/>
      </c>
      <c r="C33" s="14">
        <f>IF(A33="","",WEEKNUM(A33,2))</f>
        <v/>
      </c>
      <c r="D33" s="10" t="n"/>
      <c r="E33" s="10" t="n"/>
      <c r="F33" s="11" t="n"/>
      <c r="G33" s="15">
        <f>IF(OR(D33="",E33=""),"",ROUND((E33-D33+IF(E33&lt;D33,1,0))*24-N(F33)/60,2))</f>
        <v/>
      </c>
      <c r="H33" s="15">
        <f>IF(OR(D33="",E32=""),"",ROUND(((A33+D33)-(A32+E32+IF(E32&lt;D32,1,0)))*24,2))</f>
        <v/>
      </c>
      <c r="I33" s="4" t="n"/>
      <c r="J33" s="4" t="n"/>
      <c r="K33" s="4" t="n"/>
    </row>
    <row r="34">
      <c r="A34" s="8">
        <f>IF(A33="","",IF(MONTH(A33+1)=MONTH($C$6),A33+1,""))</f>
        <v/>
      </c>
      <c r="B34" s="9">
        <f>IF(A34="","",CHOOSE(WEEKDAY(A34,2),"maandag","dinsdag","woensdag","donderdag","vrijdag","zaterdag","zondag"))</f>
        <v/>
      </c>
      <c r="C34" s="9">
        <f>IF(A34="","",WEEKNUM(A34,2))</f>
        <v/>
      </c>
      <c r="D34" s="10" t="n"/>
      <c r="E34" s="10" t="n"/>
      <c r="F34" s="11" t="n"/>
      <c r="G34" s="12">
        <f>IF(OR(D34="",E34=""),"",ROUND((E34-D34+IF(E34&lt;D34,1,0))*24-N(F34)/60,2))</f>
        <v/>
      </c>
      <c r="H34" s="12">
        <f>IF(OR(D34="",E33=""),"",ROUND(((A34+D34)-(A33+E33+IF(E33&lt;D33,1,0)))*24,2))</f>
        <v/>
      </c>
      <c r="I34" s="4" t="n"/>
      <c r="J34" s="4" t="n"/>
      <c r="K34" s="4" t="n"/>
    </row>
    <row r="35">
      <c r="A35" s="13">
        <f>IF(A34="","",IF(MONTH(A34+1)=MONTH($C$6),A34+1,""))</f>
        <v/>
      </c>
      <c r="B35" s="14">
        <f>IF(A35="","",CHOOSE(WEEKDAY(A35,2),"maandag","dinsdag","woensdag","donderdag","vrijdag","zaterdag","zondag"))</f>
        <v/>
      </c>
      <c r="C35" s="14">
        <f>IF(A35="","",WEEKNUM(A35,2))</f>
        <v/>
      </c>
      <c r="D35" s="10" t="n"/>
      <c r="E35" s="10" t="n"/>
      <c r="F35" s="11" t="n"/>
      <c r="G35" s="15">
        <f>IF(OR(D35="",E35=""),"",ROUND((E35-D35+IF(E35&lt;D35,1,0))*24-N(F35)/60,2))</f>
        <v/>
      </c>
      <c r="H35" s="15">
        <f>IF(OR(D35="",E34=""),"",ROUND(((A35+D35)-(A34+E34+IF(E34&lt;D34,1,0)))*24,2))</f>
        <v/>
      </c>
      <c r="I35" s="4" t="n"/>
      <c r="J35" s="4" t="n"/>
      <c r="K35" s="4" t="n"/>
    </row>
    <row r="36">
      <c r="A36" s="8">
        <f>IF(A35="","",IF(MONTH(A35+1)=MONTH($C$6),A35+1,""))</f>
        <v/>
      </c>
      <c r="B36" s="9">
        <f>IF(A36="","",CHOOSE(WEEKDAY(A36,2),"maandag","dinsdag","woensdag","donderdag","vrijdag","zaterdag","zondag"))</f>
        <v/>
      </c>
      <c r="C36" s="9">
        <f>IF(A36="","",WEEKNUM(A36,2))</f>
        <v/>
      </c>
      <c r="D36" s="10" t="n"/>
      <c r="E36" s="10" t="n"/>
      <c r="F36" s="11" t="n"/>
      <c r="G36" s="12">
        <f>IF(OR(D36="",E36=""),"",ROUND((E36-D36+IF(E36&lt;D36,1,0))*24-N(F36)/60,2))</f>
        <v/>
      </c>
      <c r="H36" s="12">
        <f>IF(OR(D36="",E35=""),"",ROUND(((A36+D36)-(A35+E35+IF(E35&lt;D35,1,0)))*24,2))</f>
        <v/>
      </c>
      <c r="I36" s="4" t="n"/>
      <c r="J36" s="4" t="n"/>
      <c r="K36" s="4" t="n"/>
    </row>
    <row r="37">
      <c r="A37" s="13">
        <f>IF(A36="","",IF(MONTH(A36+1)=MONTH($C$6),A36+1,""))</f>
        <v/>
      </c>
      <c r="B37" s="14">
        <f>IF(A37="","",CHOOSE(WEEKDAY(A37,2),"maandag","dinsdag","woensdag","donderdag","vrijdag","zaterdag","zondag"))</f>
        <v/>
      </c>
      <c r="C37" s="14">
        <f>IF(A37="","",WEEKNUM(A37,2))</f>
        <v/>
      </c>
      <c r="D37" s="10" t="n"/>
      <c r="E37" s="10" t="n"/>
      <c r="F37" s="11" t="n"/>
      <c r="G37" s="15">
        <f>IF(OR(D37="",E37=""),"",ROUND((E37-D37+IF(E37&lt;D37,1,0))*24-N(F37)/60,2))</f>
        <v/>
      </c>
      <c r="H37" s="15">
        <f>IF(OR(D37="",E36=""),"",ROUND(((A37+D37)-(A36+E36+IF(E36&lt;D36,1,0)))*24,2))</f>
        <v/>
      </c>
      <c r="I37" s="4" t="n"/>
      <c r="J37" s="4" t="n"/>
      <c r="K37" s="4" t="n"/>
    </row>
    <row r="38">
      <c r="A38" s="8">
        <f>IF(A37="","",IF(MONTH(A37+1)=MONTH($C$6),A37+1,""))</f>
        <v/>
      </c>
      <c r="B38" s="9">
        <f>IF(A38="","",CHOOSE(WEEKDAY(A38,2),"maandag","dinsdag","woensdag","donderdag","vrijdag","zaterdag","zondag"))</f>
        <v/>
      </c>
      <c r="C38" s="9">
        <f>IF(A38="","",WEEKNUM(A38,2))</f>
        <v/>
      </c>
      <c r="D38" s="10" t="n"/>
      <c r="E38" s="10" t="n"/>
      <c r="F38" s="11" t="n"/>
      <c r="G38" s="12">
        <f>IF(OR(D38="",E38=""),"",ROUND((E38-D38+IF(E38&lt;D38,1,0))*24-N(F38)/60,2))</f>
        <v/>
      </c>
      <c r="H38" s="12">
        <f>IF(OR(D38="",E37=""),"",ROUND(((A38+D38)-(A37+E37+IF(E37&lt;D37,1,0)))*24,2))</f>
        <v/>
      </c>
      <c r="I38" s="4" t="n"/>
      <c r="J38" s="4" t="n"/>
      <c r="K38" s="4" t="n"/>
    </row>
    <row r="39">
      <c r="A39" s="13">
        <f>IF(A38="","",IF(MONTH(A38+1)=MONTH($C$6),A38+1,""))</f>
        <v/>
      </c>
      <c r="B39" s="14">
        <f>IF(A39="","",CHOOSE(WEEKDAY(A39,2),"maandag","dinsdag","woensdag","donderdag","vrijdag","zaterdag","zondag"))</f>
        <v/>
      </c>
      <c r="C39" s="14">
        <f>IF(A39="","",WEEKNUM(A39,2))</f>
        <v/>
      </c>
      <c r="D39" s="10" t="n"/>
      <c r="E39" s="10" t="n"/>
      <c r="F39" s="11" t="n"/>
      <c r="G39" s="15">
        <f>IF(OR(D39="",E39=""),"",ROUND((E39-D39+IF(E39&lt;D39,1,0))*24-N(F39)/60,2))</f>
        <v/>
      </c>
      <c r="H39" s="15">
        <f>IF(OR(D39="",E38=""),"",ROUND(((A39+D39)-(A38+E38+IF(E38&lt;D38,1,0)))*24,2))</f>
        <v/>
      </c>
      <c r="I39" s="4" t="n"/>
      <c r="J39" s="4" t="n"/>
      <c r="K39" s="4" t="n"/>
    </row>
    <row r="40">
      <c r="A40" s="8">
        <f>IF(A39="","",IF(MONTH(A39+1)=MONTH($C$6),A39+1,""))</f>
        <v/>
      </c>
      <c r="B40" s="9">
        <f>IF(A40="","",CHOOSE(WEEKDAY(A40,2),"maandag","dinsdag","woensdag","donderdag","vrijdag","zaterdag","zondag"))</f>
        <v/>
      </c>
      <c r="C40" s="9">
        <f>IF(A40="","",WEEKNUM(A40,2))</f>
        <v/>
      </c>
      <c r="D40" s="10" t="n"/>
      <c r="E40" s="10" t="n"/>
      <c r="F40" s="11" t="n"/>
      <c r="G40" s="12">
        <f>IF(OR(D40="",E40=""),"",ROUND((E40-D40+IF(E40&lt;D40,1,0))*24-N(F40)/60,2))</f>
        <v/>
      </c>
      <c r="H40" s="12">
        <f>IF(OR(D40="",E39=""),"",ROUND(((A40+D40)-(A39+E39+IF(E39&lt;D39,1,0)))*24,2))</f>
        <v/>
      </c>
      <c r="I40" s="4" t="n"/>
      <c r="J40" s="4" t="n"/>
      <c r="K40" s="4" t="n"/>
    </row>
    <row r="42">
      <c r="A42" s="16" t="inlineStr">
        <is>
          <t>Samenvatting</t>
        </is>
      </c>
    </row>
    <row r="43">
      <c r="A43" s="3" t="inlineStr">
        <is>
          <t>Totaal gewerkte uren</t>
        </is>
      </c>
      <c r="C43" s="15">
        <f>ROUND(SUM(G10:G40),2)</f>
        <v/>
      </c>
    </row>
    <row r="44">
      <c r="A44" s="3" t="inlineStr">
        <is>
          <t>Aantal dagen met een dienst</t>
        </is>
      </c>
      <c r="C44" s="17">
        <f>COUNT(G10:G40)</f>
        <v/>
      </c>
    </row>
    <row r="45">
      <c r="A45" s="3" t="inlineStr">
        <is>
          <t>Langste dienst (uren)</t>
        </is>
      </c>
      <c r="C45" s="15">
        <f>IF(COUNT(G10:G40)=0,0,MAX(G10:G40))</f>
        <v/>
      </c>
    </row>
    <row r="46">
      <c r="A46" s="3" t="inlineStr">
        <is>
          <t>Kortste rust tussen twee diensten (uren)</t>
        </is>
      </c>
      <c r="C46" s="15">
        <f>IF(COUNT(H10:H40)=0,0,MIN(H10:H40))</f>
        <v/>
      </c>
    </row>
    <row r="47">
      <c r="A47" s="6" t="inlineStr">
        <is>
          <t>De kortste rust is er alleen ter signalering: de Arbeidstijdenwet stelt eisen aan rusttijd, en dit sjabloon toetst daar niet aan.</t>
        </is>
      </c>
    </row>
    <row r="49">
      <c r="A49" s="18" t="inlineStr">
        <is>
          <t>Per week</t>
        </is>
      </c>
    </row>
    <row r="50">
      <c r="A50" s="19" t="inlineStr">
        <is>
          <t>Weeknummer</t>
        </is>
      </c>
      <c r="E50" s="19" t="inlineStr">
        <is>
          <t>Gewerkte uren</t>
        </is>
      </c>
    </row>
    <row r="51">
      <c r="A51" s="14">
        <f>IF($C$6="","",IF(($C$6-WEEKDAY($C$6,2)+1+7*0)&gt;DATE(YEAR($C$6),MONTH($C$6)+1,0),"",WEEKNUM(($C$6-WEEKDAY($C$6,2)+1+7*0),2)))</f>
        <v/>
      </c>
      <c r="C51" s="15">
        <f>IF(A51="","",SUMIF($C$10:$C$40,A51,$G$10:$G$40))</f>
        <v/>
      </c>
    </row>
    <row r="52">
      <c r="A52" s="14">
        <f>IF($C$6="","",IF(($C$6-WEEKDAY($C$6,2)+1+7*1)&gt;DATE(YEAR($C$6),MONTH($C$6)+1,0),"",WEEKNUM(($C$6-WEEKDAY($C$6,2)+1+7*1),2)))</f>
        <v/>
      </c>
      <c r="C52" s="15">
        <f>IF(A52="","",SUMIF($C$10:$C$40,A52,$G$10:$G$40))</f>
        <v/>
      </c>
    </row>
    <row r="53">
      <c r="A53" s="14">
        <f>IF($C$6="","",IF(($C$6-WEEKDAY($C$6,2)+1+7*2)&gt;DATE(YEAR($C$6),MONTH($C$6)+1,0),"",WEEKNUM(($C$6-WEEKDAY($C$6,2)+1+7*2),2)))</f>
        <v/>
      </c>
      <c r="C53" s="15">
        <f>IF(A53="","",SUMIF($C$10:$C$40,A53,$G$10:$G$40))</f>
        <v/>
      </c>
    </row>
    <row r="54">
      <c r="A54" s="14">
        <f>IF($C$6="","",IF(($C$6-WEEKDAY($C$6,2)+1+7*3)&gt;DATE(YEAR($C$6),MONTH($C$6)+1,0),"",WEEKNUM(($C$6-WEEKDAY($C$6,2)+1+7*3),2)))</f>
        <v/>
      </c>
      <c r="C54" s="15">
        <f>IF(A54="","",SUMIF($C$10:$C$40,A54,$G$10:$G$40))</f>
        <v/>
      </c>
    </row>
    <row r="55">
      <c r="A55" s="14">
        <f>IF($C$6="","",IF(($C$6-WEEKDAY($C$6,2)+1+7*4)&gt;DATE(YEAR($C$6),MONTH($C$6)+1,0),"",WEEKNUM(($C$6-WEEKDAY($C$6,2)+1+7*4),2)))</f>
        <v/>
      </c>
      <c r="C55" s="15">
        <f>IF(A55="","",SUMIF($C$10:$C$40,A55,$G$10:$G$40))</f>
        <v/>
      </c>
    </row>
    <row r="56">
      <c r="A56" s="14">
        <f>IF($C$6="","",IF(($C$6-WEEKDAY($C$6,2)+1+7*5)&gt;DATE(YEAR($C$6),MONTH($C$6)+1,0),"",WEEKNUM(($C$6-WEEKDAY($C$6,2)+1+7*5),2)))</f>
        <v/>
      </c>
      <c r="C56" s="15">
        <f>IF(A56="","",SUMIF($C$10:$C$40,A56,$G$10:$G$40))</f>
        <v/>
      </c>
    </row>
    <row r="58">
      <c r="A58" s="18" t="inlineStr">
        <is>
          <t>Per soort</t>
        </is>
      </c>
    </row>
    <row r="59">
      <c r="A59" s="14" t="inlineStr">
        <is>
          <t>gewerkt</t>
        </is>
      </c>
      <c r="C59" s="15">
        <f>SUMIF($I$10:$I$40,A59,$G$10:$G$40)</f>
        <v/>
      </c>
    </row>
    <row r="60">
      <c r="A60" s="14" t="inlineStr">
        <is>
          <t>verlof</t>
        </is>
      </c>
      <c r="C60" s="15">
        <f>SUMIF($I$10:$I$40,A60,$G$10:$G$40)</f>
        <v/>
      </c>
    </row>
    <row r="61">
      <c r="A61" s="14" t="inlineStr">
        <is>
          <t>ziek</t>
        </is>
      </c>
      <c r="C61" s="15">
        <f>SUMIF($I$10:$I$40,A61,$G$10:$G$40)</f>
        <v/>
      </c>
    </row>
    <row r="62">
      <c r="A62" s="14" t="inlineStr">
        <is>
          <t>ADV</t>
        </is>
      </c>
      <c r="C62" s="15">
        <f>SUMIF($I$10:$I$40,A62,$G$10:$G$40)</f>
        <v/>
      </c>
    </row>
    <row r="63">
      <c r="A63" s="14" t="inlineStr">
        <is>
          <t>feestdag</t>
        </is>
      </c>
      <c r="C63" s="15">
        <f>SUMIF($I$10:$I$40,A63,$G$10:$G$40)</f>
        <v/>
      </c>
    </row>
    <row r="64">
      <c r="A64" s="14" t="inlineStr">
        <is>
          <t>onbetaald verlof</t>
        </is>
      </c>
      <c r="C64" s="15">
        <f>SUMIF($I$10:$I$40,A64,$G$10:$G$40)</f>
        <v/>
      </c>
    </row>
  </sheetData>
  <dataValidations count="1">
    <dataValidation sqref="I10:I40" showDropDown="0" showInputMessage="0" showErrorMessage="0" allowBlank="1" error="Kies een soort uit de lijst." prompt="gewerkt, verlof, ziek, ADV, feestdag of onbetaald verlof" type="list">
      <formula1>"gewerkt,verlof,ziek,ADV,feestdag,onbetaald verlof"</formula1>
    </dataValidation>
  </dataValidations>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A27"/>
  <sheetViews>
    <sheetView showGridLines="0" workbookViewId="0">
      <selection activeCell="A1" sqref="A1"/>
    </sheetView>
  </sheetViews>
  <sheetFormatPr baseColWidth="8" defaultRowHeight="15"/>
  <cols>
    <col width="100" customWidth="1" min="1" max="1"/>
  </cols>
  <sheetData>
    <row r="1">
      <c r="A1" s="1" t="inlineStr">
        <is>
          <t>Toelichting</t>
        </is>
      </c>
    </row>
    <row r="2">
      <c r="A2" s="20" t="inlineStr">
        <is>
          <t>Waar dit sjabloon voor is</t>
        </is>
      </c>
    </row>
    <row r="3" ht="46" customHeight="1">
      <c r="A3" s="21" t="inlineStr">
        <is>
          <t>Een urenstaat per medewerker per maand: wanneer er is gewerkt, hoe lang, en hoeveel rust er tussen twee diensten zat. Bewust zonder bedragen — dit is een registratie van tijd, geen loonberekening.</t>
        </is>
      </c>
    </row>
    <row r="5">
      <c r="A5" s="20" t="inlineStr">
        <is>
          <t>Zo vul je hem in</t>
        </is>
      </c>
    </row>
    <row r="6" ht="15" customHeight="1">
      <c r="A6" s="21" t="inlineStr">
        <is>
          <t>1. Vul bovenaan de medewerker, de werkgever en de eerste dag van de maand in.</t>
        </is>
      </c>
    </row>
    <row r="7" ht="15" customHeight="1">
      <c r="A7" s="21" t="inlineStr">
        <is>
          <t>2. De datums, dagnamen en weeknummers vullen zichzelf en stoppen aan het eind van de maand.</t>
        </is>
      </c>
    </row>
    <row r="8" ht="15" customHeight="1">
      <c r="A8" s="21" t="inlineStr">
        <is>
          <t>3. Vul per dag alleen de gele kolommen: begin, einde, pauze in minuten, soort, project en opmerking.</t>
        </is>
      </c>
    </row>
    <row r="9" ht="15" customHeight="1">
      <c r="A9" s="21" t="inlineStr">
        <is>
          <t>4. Gewerkte uren, rusttijd en alle totalen rekenen zichzelf uit. Pas die kolommen niet aan.</t>
        </is>
      </c>
    </row>
    <row r="10">
      <c r="A10" s="20" t="inlineStr">
        <is>
          <t>Voorbeeld van een ingevulde regel</t>
        </is>
      </c>
    </row>
    <row r="11" ht="46" customHeight="1">
      <c r="A11" s="21" t="inlineStr">
        <is>
          <t>Datum 06-10-2026 · dag maandag · begin 08:00 · einde 17:30 · pauze 45 · soort gewerkt · project Nieuwbouw Kerkstraat · opmerking —</t>
        </is>
      </c>
    </row>
    <row r="13" ht="46" customHeight="1">
      <c r="A13" s="21" t="inlineStr">
        <is>
          <t>Dat levert 8,75 gewerkte uren op. Een dienst die na middernacht eindigt mag je gewoon zo invullen (bijvoorbeeld 22:00 tot 06:00): het sjabloon telt die uren over de datumgrens heen door.</t>
        </is>
      </c>
    </row>
    <row r="15">
      <c r="A15" s="20" t="inlineStr">
        <is>
          <t>Waarom er een kolom rusttijd in zit</t>
        </is>
      </c>
    </row>
    <row r="16" ht="46" customHeight="1">
      <c r="A16" s="21" t="inlineStr">
        <is>
          <t>De Arbeidstijdenwet verplicht een werkgever een deugdelijke registratie te voeren van arbeids- én rusttijden (art. 4:3 Arbeidstijdenwet). Vrijwel geen gratis urenstaat rekent die rust uit, terwijl het de helft van de verplichting is. Deze kolom doet dat wel, op basis van het einde van de vorige dienst en het begin van de volgende.</t>
        </is>
      </c>
    </row>
    <row r="18">
      <c r="A18" s="20" t="inlineStr">
        <is>
          <t>Over het weeknummer</t>
        </is>
      </c>
    </row>
    <row r="19" ht="46" customHeight="1">
      <c r="A19" s="21" t="inlineStr">
        <is>
          <t>De weeknummers zijn maandag-gebaseerd: elke week loopt van maandag tot en met zondag, en de dagtotalen worden ook zo gegroepeerd. Rond de jaarwisseling kan het getoonde nummer één afwijken van het ISO-weeknummer dat je agenda gebruikt. Voor de optelling maakt dat niets uit — voor het etiket erboven wel.</t>
        </is>
      </c>
    </row>
    <row r="21">
      <c r="A21" s="20" t="inlineStr">
        <is>
          <t>Wat dit sjabloon niet doet</t>
        </is>
      </c>
    </row>
    <row r="22" ht="46" customHeight="1">
      <c r="A22" s="21" t="inlineStr">
        <is>
          <t>Het toetst niet of je binnen de grenzen van de Arbeidstijdenwet blijft. Het houdt geen verlofsaldo bij en past geen cao-regels toe. En het is geen juridisch advies: je cao kan meer eisen dan de wet.</t>
        </is>
      </c>
    </row>
    <row r="24">
      <c r="A24" s="20" t="inlineStr">
        <is>
          <t>Wanneer een spreadsheet gaat schuiven</t>
        </is>
      </c>
    </row>
    <row r="25" ht="46" customHeight="1">
      <c r="A25" s="21" t="inlineStr">
        <is>
          <t>Zolang het om een handvol mensen gaat, werkt een bestand als dit prima. Het wordt lastig zodra meerdere mensen tegelijk in hetzelfde bestand zitten, zodra er verlofsaldo's naast elkaar gaan lopen met elk hun eigen regels, en zodra de uren ook nog naar een salarispakket moeten. Dan is de vraag niet meer of het klopt, maar welke versie de laatste is.</t>
        </is>
      </c>
    </row>
    <row r="27">
      <c r="A27" s="22" t="inlineStr">
        <is>
          <t>Gemaakt door Celtucom · celtucom.com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2026-09-14T11:31:12Z</dcterms:created>
  <dcterms:modified xsi:type="dcterms:W3CDTF">2026-09-14T11:31:12Z</dcterms:modified>
</cp:coreProperties>
</file>